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oceseny.sharepoint.com/sites/FileServer/Shared Documents/ssaavedra_U_drive/My Documents/1 Benefits/7 Benefits 2027/OE Worskhsop/"/>
    </mc:Choice>
  </mc:AlternateContent>
  <xr:revisionPtr revIDLastSave="0" documentId="8_{506AEC3D-88EC-4C31-9D33-0241A86D8E25}" xr6:coauthVersionLast="47" xr6:coauthVersionMax="47" xr10:uidLastSave="{00000000-0000-0000-0000-000000000000}"/>
  <bookViews>
    <workbookView xWindow="-110" yWindow="-110" windowWidth="19420" windowHeight="10300" xr2:uid="{AA521FF7-DECC-44E3-9486-9F28036E0B82}"/>
  </bookViews>
  <sheets>
    <sheet name="202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4" l="1"/>
  <c r="K19" i="4"/>
  <c r="K18" i="4"/>
  <c r="K17" i="4"/>
  <c r="K14" i="4"/>
  <c r="K13" i="4"/>
  <c r="K12" i="4"/>
  <c r="K11" i="4"/>
  <c r="K8" i="4"/>
  <c r="K7" i="4"/>
  <c r="K6" i="4"/>
  <c r="K5" i="4"/>
  <c r="J5" i="4"/>
  <c r="J11" i="4"/>
  <c r="J17" i="4"/>
  <c r="J6" i="4"/>
  <c r="J12" i="4"/>
  <c r="J18" i="4"/>
  <c r="J7" i="4"/>
  <c r="J13" i="4"/>
  <c r="J19" i="4"/>
  <c r="J8" i="4"/>
  <c r="J14" i="4"/>
  <c r="J20" i="4"/>
  <c r="H20" i="4"/>
  <c r="H14" i="4"/>
  <c r="H8" i="4"/>
  <c r="H19" i="4"/>
  <c r="H13" i="4"/>
  <c r="H7" i="4"/>
  <c r="H18" i="4"/>
  <c r="H12" i="4"/>
  <c r="H6" i="4"/>
  <c r="H17" i="4"/>
  <c r="H11" i="4"/>
  <c r="H5" i="4"/>
</calcChain>
</file>

<file path=xl/sharedStrings.xml><?xml version="1.0" encoding="utf-8"?>
<sst xmlns="http://schemas.openxmlformats.org/spreadsheetml/2006/main" count="97" uniqueCount="30">
  <si>
    <t>CIGNA Open Access Plus PP100</t>
  </si>
  <si>
    <t>Anthem BCBS BlueCard PPO 80</t>
  </si>
  <si>
    <t>CIGNA Open Access PP80</t>
  </si>
  <si>
    <t>MSP CIGNA Open Access Plus PP100</t>
  </si>
  <si>
    <t>MSP Anthem BCBS BlueCard PPO 80</t>
  </si>
  <si>
    <t>MSP CIGNA Open Access PP80</t>
  </si>
  <si>
    <t>Medical</t>
  </si>
  <si>
    <t>Single</t>
  </si>
  <si>
    <t>Family</t>
  </si>
  <si>
    <t>Monthly 2027 Rates</t>
  </si>
  <si>
    <t>Annual 2027 Rates</t>
  </si>
  <si>
    <t>MSP Plan Single</t>
  </si>
  <si>
    <t>E Plus 1 (spouse or child)</t>
  </si>
  <si>
    <t>MSP Plan E + 1</t>
  </si>
  <si>
    <t>Medical Plan Name</t>
  </si>
  <si>
    <t>MSP Family</t>
  </si>
  <si>
    <t>E Plus 1 (Sps or child)</t>
  </si>
  <si>
    <t xml:space="preserve">MSP Plan Single </t>
  </si>
  <si>
    <t>MSP Plan E Plus 1 (Sps or child)</t>
  </si>
  <si>
    <t xml:space="preserve">Family </t>
  </si>
  <si>
    <r>
      <t>MSP Anthem BCBS BlueCard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PPO 100 </t>
    </r>
  </si>
  <si>
    <r>
      <t>Anthem BCBS BlueCard</t>
    </r>
    <r>
      <rPr>
        <b/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 xml:space="preserve">PPO 100 </t>
    </r>
  </si>
  <si>
    <t>Annual Savings</t>
  </si>
  <si>
    <t>MSP Medical Plan Name</t>
  </si>
  <si>
    <t>MSP Medical Plan name</t>
  </si>
  <si>
    <t>Tier /  cost</t>
  </si>
  <si>
    <t>Tier / cost</t>
  </si>
  <si>
    <t xml:space="preserve">SAVINGS </t>
  </si>
  <si>
    <t>for Small Employers: Parishes with</t>
  </si>
  <si>
    <t>less than 20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</si>
</sst>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15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165" fontId="8" fillId="0" borderId="0" xfId="1" applyNumberFormat="1" applyFont="1" applyFill="1" applyBorder="1"/>
    <xf numFmtId="0" fontId="5" fillId="0" borderId="2" xfId="0" applyFont="1" applyBorder="1"/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 vertical="center"/>
    </xf>
    <xf numFmtId="0" fontId="9" fillId="0" borderId="0" xfId="0" applyFont="1"/>
    <xf numFmtId="0" fontId="5" fillId="0" borderId="4" xfId="0" applyFont="1" applyBorder="1"/>
    <xf numFmtId="0" fontId="0" fillId="3" borderId="0" xfId="0" applyFill="1"/>
    <xf numFmtId="0" fontId="12" fillId="0" borderId="0" xfId="0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9" fillId="3" borderId="0" xfId="0" applyFont="1" applyFill="1"/>
    <xf numFmtId="164" fontId="0" fillId="0" borderId="0" xfId="0" applyNumberFormat="1" applyAlignment="1">
      <alignment horizontal="center"/>
    </xf>
    <xf numFmtId="0" fontId="0" fillId="0" borderId="2" xfId="0" applyBorder="1"/>
    <xf numFmtId="0" fontId="9" fillId="0" borderId="6" xfId="0" applyFont="1" applyBorder="1"/>
    <xf numFmtId="164" fontId="10" fillId="0" borderId="6" xfId="0" applyNumberFormat="1" applyFont="1" applyBorder="1" applyAlignment="1">
      <alignment horizontal="center"/>
    </xf>
    <xf numFmtId="0" fontId="0" fillId="0" borderId="6" xfId="0" applyBorder="1"/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164" fontId="14" fillId="2" borderId="5" xfId="0" applyNumberFormat="1" applyFont="1" applyFill="1" applyBorder="1" applyAlignment="1">
      <alignment horizontal="center"/>
    </xf>
    <xf numFmtId="0" fontId="0" fillId="2" borderId="7" xfId="0" applyFill="1" applyBorder="1"/>
    <xf numFmtId="0" fontId="0" fillId="2" borderId="5" xfId="0" applyFill="1" applyBorder="1"/>
    <xf numFmtId="0" fontId="11" fillId="2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14" fillId="2" borderId="8" xfId="0" applyNumberFormat="1" applyFont="1" applyFill="1" applyBorder="1" applyAlignment="1">
      <alignment horizontal="center"/>
    </xf>
    <xf numFmtId="164" fontId="14" fillId="2" borderId="10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14" fillId="0" borderId="5" xfId="0" applyNumberFormat="1" applyFont="1" applyBorder="1" applyAlignment="1">
      <alignment horizontal="center"/>
    </xf>
    <xf numFmtId="0" fontId="14" fillId="0" borderId="7" xfId="0" applyFont="1" applyBorder="1"/>
    <xf numFmtId="0" fontId="14" fillId="0" borderId="5" xfId="0" applyFont="1" applyBorder="1"/>
    <xf numFmtId="0" fontId="0" fillId="0" borderId="11" xfId="0" applyBorder="1"/>
    <xf numFmtId="164" fontId="9" fillId="0" borderId="0" xfId="0" applyNumberFormat="1" applyFont="1" applyAlignment="1">
      <alignment horizontal="center"/>
    </xf>
    <xf numFmtId="0" fontId="14" fillId="0" borderId="0" xfId="0" applyFont="1"/>
    <xf numFmtId="164" fontId="9" fillId="0" borderId="0" xfId="0" applyNumberFormat="1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4" fontId="14" fillId="2" borderId="7" xfId="0" applyNumberFormat="1" applyFont="1" applyFill="1" applyBorder="1" applyAlignment="1">
      <alignment horizontal="center" vertical="center"/>
    </xf>
    <xf numFmtId="164" fontId="14" fillId="2" borderId="5" xfId="0" applyNumberFormat="1" applyFont="1" applyFill="1" applyBorder="1" applyAlignment="1">
      <alignment horizontal="center" vertical="center"/>
    </xf>
    <xf numFmtId="164" fontId="14" fillId="2" borderId="8" xfId="0" applyNumberFormat="1" applyFont="1" applyFill="1" applyBorder="1" applyAlignment="1">
      <alignment horizontal="center" vertical="center"/>
    </xf>
    <xf numFmtId="164" fontId="14" fillId="2" borderId="10" xfId="0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164" fontId="0" fillId="2" borderId="5" xfId="0" applyNumberForma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0" fillId="3" borderId="9" xfId="0" applyFill="1" applyBorder="1"/>
    <xf numFmtId="0" fontId="12" fillId="0" borderId="0" xfId="0" applyFont="1" applyAlignment="1">
      <alignment horizontal="left"/>
    </xf>
    <xf numFmtId="0" fontId="12" fillId="0" borderId="0" xfId="0" applyFont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AEE75-D45D-4296-B22E-900F962E5154}">
  <dimension ref="A1:P25"/>
  <sheetViews>
    <sheetView tabSelected="1" workbookViewId="0">
      <selection sqref="A1:C1"/>
    </sheetView>
  </sheetViews>
  <sheetFormatPr defaultRowHeight="14.5" x14ac:dyDescent="0.35"/>
  <cols>
    <col min="1" max="1" width="10.26953125" customWidth="1"/>
    <col min="2" max="2" width="29.36328125" customWidth="1"/>
    <col min="3" max="3" width="22.08984375" customWidth="1"/>
    <col min="4" max="4" width="31.08984375" customWidth="1"/>
    <col min="5" max="5" width="20.08984375" customWidth="1"/>
    <col min="6" max="6" width="1.26953125" style="13" customWidth="1"/>
    <col min="7" max="7" width="27.08984375" customWidth="1"/>
    <col min="8" max="8" width="20.54296875" customWidth="1"/>
    <col min="9" max="9" width="31" customWidth="1"/>
    <col min="10" max="10" width="35.26953125" customWidth="1"/>
    <col min="11" max="11" width="31.54296875" style="24" customWidth="1"/>
    <col min="12" max="12" width="36.36328125" customWidth="1"/>
    <col min="13" max="13" width="31.90625" customWidth="1"/>
    <col min="14" max="14" width="18.26953125" customWidth="1"/>
  </cols>
  <sheetData>
    <row r="1" spans="1:16" ht="16" x14ac:dyDescent="0.4">
      <c r="A1" s="15" t="s">
        <v>27</v>
      </c>
      <c r="B1" s="59" t="s">
        <v>28</v>
      </c>
      <c r="C1" s="58" t="s">
        <v>29</v>
      </c>
      <c r="D1" s="15" t="s">
        <v>9</v>
      </c>
      <c r="E1" s="15"/>
      <c r="H1" s="15" t="s">
        <v>10</v>
      </c>
      <c r="I1" s="15"/>
      <c r="J1" s="15"/>
      <c r="K1" s="1"/>
      <c r="L1" s="1"/>
      <c r="M1" s="1"/>
      <c r="N1" s="2"/>
    </row>
    <row r="2" spans="1:16" ht="16" x14ac:dyDescent="0.4">
      <c r="B2" s="14"/>
      <c r="C2" s="14"/>
      <c r="D2" s="15"/>
      <c r="E2" s="15"/>
      <c r="H2" s="15"/>
      <c r="I2" s="15"/>
      <c r="J2" s="15"/>
      <c r="K2" s="1"/>
      <c r="L2" s="1"/>
      <c r="M2" s="1"/>
      <c r="N2" s="2"/>
    </row>
    <row r="3" spans="1:16" ht="16" x14ac:dyDescent="0.4">
      <c r="B3" s="16"/>
      <c r="C3" s="48" t="s">
        <v>25</v>
      </c>
      <c r="D3" s="17"/>
      <c r="E3" s="56" t="s">
        <v>26</v>
      </c>
      <c r="H3" s="26" t="s">
        <v>26</v>
      </c>
      <c r="I3" s="25"/>
      <c r="J3" s="56" t="s">
        <v>26</v>
      </c>
      <c r="K3" s="54" t="s">
        <v>22</v>
      </c>
      <c r="L3" s="1"/>
      <c r="M3" s="1"/>
      <c r="N3" s="2"/>
    </row>
    <row r="4" spans="1:16" x14ac:dyDescent="0.35">
      <c r="B4" s="38" t="s">
        <v>14</v>
      </c>
      <c r="C4" s="38" t="s">
        <v>7</v>
      </c>
      <c r="D4" s="27" t="s">
        <v>23</v>
      </c>
      <c r="E4" s="27" t="s">
        <v>11</v>
      </c>
      <c r="G4" s="38" t="s">
        <v>14</v>
      </c>
      <c r="H4" s="38" t="s">
        <v>7</v>
      </c>
      <c r="I4" s="27" t="s">
        <v>24</v>
      </c>
      <c r="J4" s="33" t="s">
        <v>17</v>
      </c>
      <c r="K4" s="27" t="s">
        <v>17</v>
      </c>
    </row>
    <row r="5" spans="1:16" ht="18.5" x14ac:dyDescent="0.45">
      <c r="A5" s="4" t="s">
        <v>6</v>
      </c>
      <c r="B5" s="42" t="s">
        <v>21</v>
      </c>
      <c r="C5" s="39">
        <v>1957</v>
      </c>
      <c r="D5" s="31" t="s">
        <v>20</v>
      </c>
      <c r="E5" s="28">
        <v>1566</v>
      </c>
      <c r="G5" s="42" t="s">
        <v>21</v>
      </c>
      <c r="H5" s="39">
        <f>1957*12</f>
        <v>23484</v>
      </c>
      <c r="I5" s="31" t="s">
        <v>20</v>
      </c>
      <c r="J5" s="35">
        <f>1566*12</f>
        <v>18792</v>
      </c>
      <c r="K5" s="28">
        <f>H5-J5</f>
        <v>4692</v>
      </c>
    </row>
    <row r="6" spans="1:16" ht="18.5" x14ac:dyDescent="0.45">
      <c r="A6" s="4" t="s">
        <v>6</v>
      </c>
      <c r="B6" s="42" t="s">
        <v>0</v>
      </c>
      <c r="C6" s="39">
        <v>1957</v>
      </c>
      <c r="D6" s="31" t="s">
        <v>3</v>
      </c>
      <c r="E6" s="28">
        <v>1566</v>
      </c>
      <c r="G6" s="42" t="s">
        <v>0</v>
      </c>
      <c r="H6" s="39">
        <f>1957*12</f>
        <v>23484</v>
      </c>
      <c r="I6" s="31" t="s">
        <v>3</v>
      </c>
      <c r="J6" s="35">
        <f>1566*12</f>
        <v>18792</v>
      </c>
      <c r="K6" s="28">
        <f t="shared" ref="K6:K8" si="0">H6-J6</f>
        <v>4692</v>
      </c>
    </row>
    <row r="7" spans="1:16" ht="18.5" x14ac:dyDescent="0.45">
      <c r="A7" s="12" t="s">
        <v>6</v>
      </c>
      <c r="B7" s="42" t="s">
        <v>1</v>
      </c>
      <c r="C7" s="40">
        <v>1463</v>
      </c>
      <c r="D7" s="31" t="s">
        <v>4</v>
      </c>
      <c r="E7" s="49">
        <v>1184</v>
      </c>
      <c r="G7" s="42" t="s">
        <v>1</v>
      </c>
      <c r="H7" s="40">
        <f>1463*12</f>
        <v>17556</v>
      </c>
      <c r="I7" s="31" t="s">
        <v>4</v>
      </c>
      <c r="J7" s="51">
        <f>1184*12</f>
        <v>14208</v>
      </c>
      <c r="K7" s="28">
        <f t="shared" si="0"/>
        <v>3348</v>
      </c>
    </row>
    <row r="8" spans="1:16" ht="18.5" x14ac:dyDescent="0.45">
      <c r="A8" s="12" t="s">
        <v>6</v>
      </c>
      <c r="B8" s="43" t="s">
        <v>2</v>
      </c>
      <c r="C8" s="41">
        <v>1463</v>
      </c>
      <c r="D8" s="32" t="s">
        <v>5</v>
      </c>
      <c r="E8" s="50">
        <v>1184</v>
      </c>
      <c r="F8" s="57"/>
      <c r="G8" s="43" t="s">
        <v>2</v>
      </c>
      <c r="H8" s="41">
        <f>1463*12</f>
        <v>17556</v>
      </c>
      <c r="I8" s="32" t="s">
        <v>5</v>
      </c>
      <c r="J8" s="52">
        <f>1184*12</f>
        <v>14208</v>
      </c>
      <c r="K8" s="55">
        <f t="shared" si="0"/>
        <v>3348</v>
      </c>
    </row>
    <row r="9" spans="1:16" s="23" customFormat="1" ht="18.5" x14ac:dyDescent="0.45">
      <c r="A9" s="20"/>
      <c r="B9" s="46"/>
      <c r="C9" s="46"/>
      <c r="D9" s="45"/>
      <c r="E9" s="45"/>
      <c r="F9" s="21"/>
      <c r="G9" s="46"/>
      <c r="H9" s="47"/>
      <c r="I9" s="45"/>
      <c r="J9" s="47"/>
      <c r="K9" s="53"/>
      <c r="L9" s="22"/>
      <c r="M9" s="22"/>
      <c r="N9" s="22"/>
      <c r="O9" s="21"/>
      <c r="P9" s="21"/>
    </row>
    <row r="10" spans="1:16" ht="18.5" x14ac:dyDescent="0.35">
      <c r="B10" s="38" t="s">
        <v>14</v>
      </c>
      <c r="C10" s="38" t="s">
        <v>12</v>
      </c>
      <c r="D10" s="27" t="s">
        <v>23</v>
      </c>
      <c r="E10" s="27" t="s">
        <v>13</v>
      </c>
      <c r="F10" s="18"/>
      <c r="G10" s="38" t="s">
        <v>14</v>
      </c>
      <c r="H10" s="38" t="s">
        <v>16</v>
      </c>
      <c r="I10" s="27" t="s">
        <v>23</v>
      </c>
      <c r="J10" s="27" t="s">
        <v>18</v>
      </c>
      <c r="K10" s="27" t="s">
        <v>18</v>
      </c>
      <c r="L10" s="10"/>
      <c r="M10" s="10"/>
      <c r="N10" s="10"/>
      <c r="O10" s="11"/>
      <c r="P10" s="11"/>
    </row>
    <row r="11" spans="1:16" ht="18.5" x14ac:dyDescent="0.45">
      <c r="A11" s="4" t="s">
        <v>6</v>
      </c>
      <c r="B11" s="42" t="s">
        <v>21</v>
      </c>
      <c r="C11" s="39">
        <v>3523</v>
      </c>
      <c r="D11" s="31" t="s">
        <v>20</v>
      </c>
      <c r="E11" s="28">
        <v>2819</v>
      </c>
      <c r="F11" s="18"/>
      <c r="G11" s="42" t="s">
        <v>21</v>
      </c>
      <c r="H11" s="39">
        <f>3523*12</f>
        <v>42276</v>
      </c>
      <c r="I11" s="31" t="s">
        <v>20</v>
      </c>
      <c r="J11" s="28">
        <f>2819*12</f>
        <v>33828</v>
      </c>
      <c r="K11" s="28">
        <f t="shared" ref="K11:K14" si="1">H11-J11</f>
        <v>8448</v>
      </c>
      <c r="L11" s="10"/>
      <c r="M11" s="10"/>
      <c r="N11" s="10"/>
      <c r="O11" s="11"/>
      <c r="P11" s="11"/>
    </row>
    <row r="12" spans="1:16" ht="18.5" x14ac:dyDescent="0.45">
      <c r="A12" s="4" t="s">
        <v>6</v>
      </c>
      <c r="B12" s="42" t="s">
        <v>0</v>
      </c>
      <c r="C12" s="39">
        <v>3523</v>
      </c>
      <c r="D12" s="31" t="s">
        <v>3</v>
      </c>
      <c r="E12" s="28">
        <v>2819</v>
      </c>
      <c r="F12" s="18"/>
      <c r="G12" s="42" t="s">
        <v>0</v>
      </c>
      <c r="H12" s="39">
        <f>3523*12</f>
        <v>42276</v>
      </c>
      <c r="I12" s="31" t="s">
        <v>3</v>
      </c>
      <c r="J12" s="28">
        <f>2819*12</f>
        <v>33828</v>
      </c>
      <c r="K12" s="28">
        <f t="shared" si="1"/>
        <v>8448</v>
      </c>
      <c r="L12" s="10"/>
      <c r="M12" s="10"/>
      <c r="N12" s="10"/>
      <c r="O12" s="11"/>
      <c r="P12" s="11"/>
    </row>
    <row r="13" spans="1:16" ht="18.5" x14ac:dyDescent="0.45">
      <c r="A13" s="12" t="s">
        <v>6</v>
      </c>
      <c r="B13" s="42" t="s">
        <v>1</v>
      </c>
      <c r="C13" s="40">
        <v>2633</v>
      </c>
      <c r="D13" s="31" t="s">
        <v>4</v>
      </c>
      <c r="E13" s="29">
        <v>2131</v>
      </c>
      <c r="G13" s="42" t="s">
        <v>1</v>
      </c>
      <c r="H13" s="40">
        <f>2633*12</f>
        <v>31596</v>
      </c>
      <c r="I13" s="31" t="s">
        <v>4</v>
      </c>
      <c r="J13" s="29">
        <f>2131*12</f>
        <v>25572</v>
      </c>
      <c r="K13" s="28">
        <f t="shared" si="1"/>
        <v>6024</v>
      </c>
    </row>
    <row r="14" spans="1:16" ht="18.5" x14ac:dyDescent="0.45">
      <c r="A14" s="12" t="s">
        <v>6</v>
      </c>
      <c r="B14" s="43" t="s">
        <v>2</v>
      </c>
      <c r="C14" s="41">
        <v>2633</v>
      </c>
      <c r="D14" s="32" t="s">
        <v>5</v>
      </c>
      <c r="E14" s="30">
        <v>2131</v>
      </c>
      <c r="G14" s="43" t="s">
        <v>2</v>
      </c>
      <c r="H14" s="41">
        <f>2633*12</f>
        <v>31596</v>
      </c>
      <c r="I14" s="32" t="s">
        <v>5</v>
      </c>
      <c r="J14" s="30">
        <f>2131*12</f>
        <v>25572</v>
      </c>
      <c r="K14" s="55">
        <f t="shared" si="1"/>
        <v>6024</v>
      </c>
    </row>
    <row r="15" spans="1:16" s="23" customFormat="1" x14ac:dyDescent="0.35">
      <c r="A15" s="20"/>
      <c r="B15"/>
      <c r="C15"/>
      <c r="D15"/>
      <c r="E15"/>
      <c r="G15" s="44"/>
      <c r="H15" s="44"/>
      <c r="I15" s="44"/>
      <c r="J15" s="44"/>
      <c r="K15" s="34"/>
    </row>
    <row r="16" spans="1:16" x14ac:dyDescent="0.35">
      <c r="B16" s="38" t="s">
        <v>14</v>
      </c>
      <c r="C16" s="38" t="s">
        <v>19</v>
      </c>
      <c r="D16" s="27" t="s">
        <v>23</v>
      </c>
      <c r="E16" s="27" t="s">
        <v>15</v>
      </c>
      <c r="G16" s="38" t="s">
        <v>14</v>
      </c>
      <c r="H16" s="38" t="s">
        <v>8</v>
      </c>
      <c r="I16" s="27" t="s">
        <v>23</v>
      </c>
      <c r="J16" s="33" t="s">
        <v>15</v>
      </c>
      <c r="K16" s="27" t="s">
        <v>15</v>
      </c>
      <c r="P16" s="3"/>
    </row>
    <row r="17" spans="1:16" ht="18.5" x14ac:dyDescent="0.45">
      <c r="A17" s="4" t="s">
        <v>6</v>
      </c>
      <c r="B17" s="42" t="s">
        <v>21</v>
      </c>
      <c r="C17" s="39">
        <v>5480</v>
      </c>
      <c r="D17" s="31" t="s">
        <v>20</v>
      </c>
      <c r="E17" s="28">
        <v>4385</v>
      </c>
      <c r="G17" s="42" t="s">
        <v>21</v>
      </c>
      <c r="H17" s="39">
        <f>5480*12</f>
        <v>65760</v>
      </c>
      <c r="I17" s="31" t="s">
        <v>20</v>
      </c>
      <c r="J17" s="35">
        <f>4385*12</f>
        <v>52620</v>
      </c>
      <c r="K17" s="28">
        <f t="shared" ref="K17:K20" si="2">H17-J17</f>
        <v>13140</v>
      </c>
      <c r="P17" s="3"/>
    </row>
    <row r="18" spans="1:16" ht="18.5" x14ac:dyDescent="0.45">
      <c r="A18" s="4" t="s">
        <v>6</v>
      </c>
      <c r="B18" s="42" t="s">
        <v>0</v>
      </c>
      <c r="C18" s="39">
        <v>5480</v>
      </c>
      <c r="D18" s="31" t="s">
        <v>3</v>
      </c>
      <c r="E18" s="28">
        <v>4385</v>
      </c>
      <c r="G18" s="42" t="s">
        <v>0</v>
      </c>
      <c r="H18" s="39">
        <f>5480*12</f>
        <v>65760</v>
      </c>
      <c r="I18" s="31" t="s">
        <v>3</v>
      </c>
      <c r="J18" s="35">
        <f>4385*12</f>
        <v>52620</v>
      </c>
      <c r="K18" s="28">
        <f t="shared" si="2"/>
        <v>13140</v>
      </c>
      <c r="P18" s="3"/>
    </row>
    <row r="19" spans="1:16" ht="18.5" x14ac:dyDescent="0.45">
      <c r="A19" s="12" t="s">
        <v>6</v>
      </c>
      <c r="B19" s="42" t="s">
        <v>1</v>
      </c>
      <c r="C19" s="40">
        <v>4096</v>
      </c>
      <c r="D19" s="31" t="s">
        <v>4</v>
      </c>
      <c r="E19" s="29">
        <v>3315</v>
      </c>
      <c r="G19" s="42" t="s">
        <v>1</v>
      </c>
      <c r="H19" s="40">
        <f>4096*12</f>
        <v>49152</v>
      </c>
      <c r="I19" s="31" t="s">
        <v>4</v>
      </c>
      <c r="J19" s="36">
        <f>3315*12</f>
        <v>39780</v>
      </c>
      <c r="K19" s="28">
        <f t="shared" si="2"/>
        <v>9372</v>
      </c>
      <c r="P19" s="3"/>
    </row>
    <row r="20" spans="1:16" ht="18.5" x14ac:dyDescent="0.45">
      <c r="A20" s="4" t="s">
        <v>6</v>
      </c>
      <c r="B20" s="43" t="s">
        <v>2</v>
      </c>
      <c r="C20" s="41">
        <v>4096</v>
      </c>
      <c r="D20" s="32" t="s">
        <v>5</v>
      </c>
      <c r="E20" s="30">
        <v>3315</v>
      </c>
      <c r="G20" s="43" t="s">
        <v>2</v>
      </c>
      <c r="H20" s="41">
        <f>4096*12</f>
        <v>49152</v>
      </c>
      <c r="I20" s="32" t="s">
        <v>5</v>
      </c>
      <c r="J20" s="37">
        <f>3315*12</f>
        <v>39780</v>
      </c>
      <c r="K20" s="55">
        <f t="shared" si="2"/>
        <v>9372</v>
      </c>
      <c r="L20" s="5"/>
      <c r="M20" s="5"/>
      <c r="N20" s="5"/>
      <c r="P20" s="3"/>
    </row>
    <row r="21" spans="1:16" ht="18.5" x14ac:dyDescent="0.45">
      <c r="E21" s="19"/>
      <c r="J21" s="19"/>
      <c r="L21" s="7"/>
      <c r="M21" s="7"/>
      <c r="P21" s="3"/>
    </row>
    <row r="22" spans="1:16" ht="18.5" x14ac:dyDescent="0.45">
      <c r="C22" s="6"/>
      <c r="E22" s="7"/>
      <c r="J22" s="7"/>
      <c r="L22" s="7"/>
      <c r="M22" s="7"/>
      <c r="P22" s="3"/>
    </row>
    <row r="23" spans="1:16" ht="18.5" x14ac:dyDescent="0.45">
      <c r="C23" s="6"/>
      <c r="E23" s="8"/>
      <c r="G23" s="46"/>
      <c r="J23" s="8"/>
      <c r="L23" s="9"/>
      <c r="M23" s="9"/>
    </row>
    <row r="24" spans="1:16" ht="18.5" x14ac:dyDescent="0.45">
      <c r="C24" s="6"/>
      <c r="E24" s="8"/>
      <c r="J24" s="8"/>
      <c r="L24" s="9"/>
      <c r="M24" s="9"/>
      <c r="P24" s="3"/>
    </row>
    <row r="25" spans="1:16" x14ac:dyDescent="0.35">
      <c r="P25" s="3"/>
    </row>
  </sheetData>
  <pageMargins left="0.7" right="0.7" top="0.75" bottom="0.75" header="0.3" footer="0.3"/>
  <pageSetup paperSize="256" orientation="portrait" horizontalDpi="203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33afc-cf11-4ac0-b27e-d9a50323ed25" xsi:nil="true"/>
    <lcf76f155ced4ddcb4097134ff3c332f xmlns="8e91c9f6-1ca9-45b8-9a6f-e478f037a38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A447D81432E940B94D596C4EEBA45D" ma:contentTypeVersion="13" ma:contentTypeDescription="Create a new document." ma:contentTypeScope="" ma:versionID="90f8e9982ef43e748a6af26a30b7d1e3">
  <xsd:schema xmlns:xsd="http://www.w3.org/2001/XMLSchema" xmlns:xs="http://www.w3.org/2001/XMLSchema" xmlns:p="http://schemas.microsoft.com/office/2006/metadata/properties" xmlns:ns2="8e91c9f6-1ca9-45b8-9a6f-e478f037a388" xmlns:ns3="21933afc-cf11-4ac0-b27e-d9a50323ed25" targetNamespace="http://schemas.microsoft.com/office/2006/metadata/properties" ma:root="true" ma:fieldsID="9c24936d12044a30b3ab4fc097ac5dbb" ns2:_="" ns3:_="">
    <xsd:import namespace="8e91c9f6-1ca9-45b8-9a6f-e478f037a388"/>
    <xsd:import namespace="21933afc-cf11-4ac0-b27e-d9a50323e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1c9f6-1ca9-45b8-9a6f-e478f037a3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ecea01-9c6d-446a-96f0-834a7e900c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33afc-cf11-4ac0-b27e-d9a50323ed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751503-e8f1-4e98-b03a-3819997dbc13}" ma:internalName="TaxCatchAll" ma:showField="CatchAllData" ma:web="21933afc-cf11-4ac0-b27e-d9a50323e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7C3AE-8F8A-43D5-866A-7267132D6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1D0688-902B-4D38-8594-607A045C6B62}">
  <ds:schemaRefs>
    <ds:schemaRef ds:uri="http://schemas.microsoft.com/office/2006/metadata/properties"/>
    <ds:schemaRef ds:uri="http://schemas.microsoft.com/office/infopath/2007/PartnerControls"/>
    <ds:schemaRef ds:uri="21933afc-cf11-4ac0-b27e-d9a50323ed25"/>
    <ds:schemaRef ds:uri="8e91c9f6-1ca9-45b8-9a6f-e478f037a388"/>
  </ds:schemaRefs>
</ds:datastoreItem>
</file>

<file path=customXml/itemProps3.xml><?xml version="1.0" encoding="utf-8"?>
<ds:datastoreItem xmlns:ds="http://schemas.openxmlformats.org/officeDocument/2006/customXml" ds:itemID="{2143E828-9E89-4F79-A223-7C774F29D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91c9f6-1ca9-45b8-9a6f-e478f037a388"/>
    <ds:schemaRef ds:uri="21933afc-cf11-4ac0-b27e-d9a50323ed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Saavedra, Sara</dc:creator>
  <cp:lastModifiedBy>Saavedra, Sara</cp:lastModifiedBy>
  <dcterms:created xsi:type="dcterms:W3CDTF">2025-11-11T16:40:49Z</dcterms:created>
  <dcterms:modified xsi:type="dcterms:W3CDTF">2026-10-16T20:09:59Z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0x01010005A447D81432E940B94D596C4EEBA45D</vt:lpwstr>
  </property>
  <property fmtid="{D5CDD505-2E9C-101B-9397-08002B2CF9AE}" pid="3" name="Order">
    <vt:r8>3262200</vt:r8>
  </property>
  <property fmtid="{D5CDD505-2E9C-101B-9397-08002B2CF9AE}" pid="4" name="MediaServiceImageTags">
    <vt:lpwstr/>
  </property>
</Properties>
</file>